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510" windowHeight="14430" activeTab="1"/>
  </bookViews>
  <sheets>
    <sheet name="QuickBooks Export Tips" sheetId="2" r:id="rId1"/>
    <sheet name="Sheet1" sheetId="1" r:id="rId2"/>
  </sheets>
  <definedNames>
    <definedName name="_xlnm.Print_Area" localSheetId="1">Sheet1!$A$1:$H$104</definedName>
    <definedName name="_xlnm.Print_Titles" localSheetId="1">Sheet1!$A:$G,Sheet1!$1:$1</definedName>
    <definedName name="QB_COLUMN_29" localSheetId="1" hidden="1">Sheet1!$H$1</definedName>
    <definedName name="QB_DATA_0" localSheetId="1" hidden="1">Sheet1!$5:$5,Sheet1!$6:$6,Sheet1!$7:$7,Sheet1!$9:$9,Sheet1!$10:$10,Sheet1!$11:$11,Sheet1!$12:$12,Sheet1!$13:$13,Sheet1!$18:$18,Sheet1!$19:$19,Sheet1!$20:$20,Sheet1!$22:$22,Sheet1!$23:$23,Sheet1!$24:$24,Sheet1!$26:$26,Sheet1!$27:$27</definedName>
    <definedName name="QB_DATA_1" localSheetId="1" hidden="1">Sheet1!$29:$29,Sheet1!$31:$31,Sheet1!$32:$32,Sheet1!$35:$35,Sheet1!$36:$36,Sheet1!$37:$37,Sheet1!$39:$39,Sheet1!$40:$40,Sheet1!$41:$41,Sheet1!$45:$45,Sheet1!$46:$46,Sheet1!$47:$47,Sheet1!$49:$49,Sheet1!$51:$51,Sheet1!$52:$52,Sheet1!$54:$54</definedName>
    <definedName name="QB_DATA_2" localSheetId="1" hidden="1">Sheet1!$55:$55,Sheet1!$56:$56,Sheet1!$57:$57,Sheet1!$58:$58,Sheet1!$59:$59,Sheet1!$60:$60,Sheet1!$63:$63,Sheet1!$64:$64,Sheet1!$67:$67,Sheet1!$68:$68,Sheet1!$71:$71,Sheet1!$72:$72,Sheet1!$73:$73,Sheet1!$74:$74,Sheet1!$75:$75,Sheet1!$80:$80</definedName>
    <definedName name="QB_DATA_3" localSheetId="1" hidden="1">Sheet1!$83:$83,Sheet1!$84:$84,Sheet1!$88:$88,Sheet1!$89:$89,Sheet1!$90:$90,Sheet1!$91:$91,Sheet1!$92:$92,Sheet1!$93:$93,Sheet1!$94:$94,Sheet1!#REF!</definedName>
    <definedName name="QB_FORMULA_0" localSheetId="1" hidden="1">Sheet1!$H$8,Sheet1!$H$14,Sheet1!$H$15,Sheet1!$H$25,Sheet1!$H$30,Sheet1!$H$33,Sheet1!$H$42,Sheet1!$H$43,Sheet1!$H$53,Sheet1!$H$61,Sheet1!$H$65,Sheet1!$H$69,Sheet1!$H$76,Sheet1!$H$77,Sheet1!$H$81,Sheet1!$H$85</definedName>
    <definedName name="QB_FORMULA_1" localSheetId="1" hidden="1">Sheet1!$H$86,Sheet1!$H$95,Sheet1!$H$96,Sheet1!$H$97,Sheet1!$H$101,Sheet1!$H$102,Sheet1!$H$103,Sheet1!$H$104</definedName>
    <definedName name="QB_ROW_100250" localSheetId="1" hidden="1">Sheet1!$F$93</definedName>
    <definedName name="QB_ROW_101250" localSheetId="1" hidden="1">Sheet1!$F$88</definedName>
    <definedName name="QB_ROW_103250" localSheetId="1" hidden="1">Sheet1!$F$94</definedName>
    <definedName name="QB_ROW_108260" localSheetId="1" hidden="1">Sheet1!$G$75</definedName>
    <definedName name="QB_ROW_110050" localSheetId="1" hidden="1">Sheet1!$F$79</definedName>
    <definedName name="QB_ROW_110350" localSheetId="1" hidden="1">Sheet1!$F$81</definedName>
    <definedName name="QB_ROW_111260" localSheetId="1" hidden="1">Sheet1!$G$80</definedName>
    <definedName name="QB_ROW_12040" localSheetId="1" hidden="1">Sheet1!$E$34</definedName>
    <definedName name="QB_ROW_12340" localSheetId="1" hidden="1">Sheet1!$E$43</definedName>
    <definedName name="QB_ROW_125040" localSheetId="1" hidden="1">Sheet1!$E$78</definedName>
    <definedName name="QB_ROW_125340" localSheetId="1" hidden="1">Sheet1!$E$86</definedName>
    <definedName name="QB_ROW_127260" localSheetId="1" hidden="1">Sheet1!$G$58</definedName>
    <definedName name="QB_ROW_13050" localSheetId="1" hidden="1">Sheet1!$F$38</definedName>
    <definedName name="QB_ROW_13260" localSheetId="1" hidden="1">Sheet1!$G$41</definedName>
    <definedName name="QB_ROW_13350" localSheetId="1" hidden="1">Sheet1!$F$42</definedName>
    <definedName name="QB_ROW_145250" localSheetId="1" hidden="1">Sheet1!$F$5</definedName>
    <definedName name="QB_ROW_149260" localSheetId="1" hidden="1">Sheet1!$G$59</definedName>
    <definedName name="QB_ROW_152250" localSheetId="1" hidden="1">Sheet1!$F$31</definedName>
    <definedName name="QB_ROW_161240" localSheetId="1" hidden="1">Sheet1!$E$13</definedName>
    <definedName name="QB_ROW_172240" localSheetId="1" hidden="1">Sheet1!#REF!</definedName>
    <definedName name="QB_ROW_175050" localSheetId="1" hidden="1">Sheet1!$F$82</definedName>
    <definedName name="QB_ROW_175260" localSheetId="1" hidden="1">Sheet1!$G$84</definedName>
    <definedName name="QB_ROW_175350" localSheetId="1" hidden="1">Sheet1!$F$85</definedName>
    <definedName name="QB_ROW_177260" localSheetId="1" hidden="1">Sheet1!$G$83</definedName>
    <definedName name="QB_ROW_180260" localSheetId="1" hidden="1">Sheet1!$G$57</definedName>
    <definedName name="QB_ROW_18050" localSheetId="1" hidden="1">Sheet1!$F$21</definedName>
    <definedName name="QB_ROW_182270" localSheetId="1" hidden="1">Sheet1!$G$51</definedName>
    <definedName name="QB_ROW_18260" localSheetId="1" hidden="1">Sheet1!$G$24</definedName>
    <definedName name="QB_ROW_18301" localSheetId="1" hidden="1">Sheet1!$A$104</definedName>
    <definedName name="QB_ROW_18350" localSheetId="1" hidden="1">Sheet1!$F$25</definedName>
    <definedName name="QB_ROW_186250" localSheetId="1" hidden="1">Sheet1!$F$90</definedName>
    <definedName name="QB_ROW_19011" localSheetId="1" hidden="1">Sheet1!$B$2</definedName>
    <definedName name="QB_ROW_19311" localSheetId="1" hidden="1">Sheet1!$B$97</definedName>
    <definedName name="QB_ROW_20031" localSheetId="1" hidden="1">Sheet1!$D$3</definedName>
    <definedName name="QB_ROW_20250" localSheetId="1" hidden="1">Sheet1!$F$18</definedName>
    <definedName name="QB_ROW_20331" localSheetId="1" hidden="1">Sheet1!$D$14</definedName>
    <definedName name="QB_ROW_21031" localSheetId="1" hidden="1">Sheet1!$D$16</definedName>
    <definedName name="QB_ROW_21331" localSheetId="1" hidden="1">Sheet1!$D$96</definedName>
    <definedName name="QB_ROW_22011" localSheetId="1" hidden="1">Sheet1!$B$98</definedName>
    <definedName name="QB_ROW_22040" localSheetId="1" hidden="1">Sheet1!$E$44</definedName>
    <definedName name="QB_ROW_22311" localSheetId="1" hidden="1">Sheet1!$B$103</definedName>
    <definedName name="QB_ROW_22340" localSheetId="1" hidden="1">Sheet1!$E$77</definedName>
    <definedName name="QB_ROW_23250" localSheetId="1" hidden="1">Sheet1!$F$46</definedName>
    <definedName name="QB_ROW_24021" localSheetId="1" hidden="1">Sheet1!$C$99</definedName>
    <definedName name="QB_ROW_24050" localSheetId="1" hidden="1">Sheet1!$F$48</definedName>
    <definedName name="QB_ROW_24260" localSheetId="1" hidden="1">Sheet1!$G$60</definedName>
    <definedName name="QB_ROW_24321" localSheetId="1" hidden="1">Sheet1!$C$102</definedName>
    <definedName name="QB_ROW_24350" localSheetId="1" hidden="1">Sheet1!$F$61</definedName>
    <definedName name="QB_ROW_25040" localSheetId="1" hidden="1">Sheet1!$E$17</definedName>
    <definedName name="QB_ROW_25250" localSheetId="1" hidden="1">Sheet1!$F$32</definedName>
    <definedName name="QB_ROW_25340" localSheetId="1" hidden="1">Sheet1!$E$33</definedName>
    <definedName name="QB_ROW_27250" localSheetId="1" hidden="1">Sheet1!$F$91</definedName>
    <definedName name="QB_ROW_32250" localSheetId="1" hidden="1">Sheet1!$F$45</definedName>
    <definedName name="QB_ROW_35050" localSheetId="1" hidden="1">Sheet1!$F$62</definedName>
    <definedName name="QB_ROW_35350" localSheetId="1" hidden="1">Sheet1!$F$65</definedName>
    <definedName name="QB_ROW_37250" localSheetId="1" hidden="1">Sheet1!$F$36</definedName>
    <definedName name="QB_ROW_38250" localSheetId="1" hidden="1">Sheet1!$F$35</definedName>
    <definedName name="QB_ROW_39250" localSheetId="1" hidden="1">Sheet1!$F$20</definedName>
    <definedName name="QB_ROW_40250" localSheetId="1" hidden="1">Sheet1!$F$47</definedName>
    <definedName name="QB_ROW_4040" localSheetId="1" hidden="1">Sheet1!$E$4</definedName>
    <definedName name="QB_ROW_41030" localSheetId="1" hidden="1">Sheet1!$D$100</definedName>
    <definedName name="QB_ROW_41330" localSheetId="1" hidden="1">Sheet1!$D$101</definedName>
    <definedName name="QB_ROW_4250" localSheetId="1" hidden="1">Sheet1!$F$7</definedName>
    <definedName name="QB_ROW_4340" localSheetId="1" hidden="1">Sheet1!$E$8</definedName>
    <definedName name="QB_ROW_49250" localSheetId="1" hidden="1">Sheet1!$F$27</definedName>
    <definedName name="QB_ROW_50250" localSheetId="1" hidden="1">Sheet1!$F$37</definedName>
    <definedName name="QB_ROW_51050" localSheetId="1" hidden="1">Sheet1!$F$28</definedName>
    <definedName name="QB_ROW_51350" localSheetId="1" hidden="1">Sheet1!$F$30</definedName>
    <definedName name="QB_ROW_52250" localSheetId="1" hidden="1">Sheet1!$F$26</definedName>
    <definedName name="QB_ROW_5240" localSheetId="1" hidden="1">Sheet1!$E$11</definedName>
    <definedName name="QB_ROW_54250" localSheetId="1" hidden="1">Sheet1!$F$19</definedName>
    <definedName name="QB_ROW_57240" localSheetId="1" hidden="1">Sheet1!$E$12</definedName>
    <definedName name="QB_ROW_6240" localSheetId="1" hidden="1">Sheet1!$E$9</definedName>
    <definedName name="QB_ROW_63260" localSheetId="1" hidden="1">Sheet1!$G$22</definedName>
    <definedName name="QB_ROW_64260" localSheetId="1" hidden="1">Sheet1!$G$29</definedName>
    <definedName name="QB_ROW_65260" localSheetId="1" hidden="1">Sheet1!$G$39</definedName>
    <definedName name="QB_ROW_66260" localSheetId="1" hidden="1">Sheet1!$G$40</definedName>
    <definedName name="QB_ROW_67360" localSheetId="1" hidden="1">Sheet1!$G$49</definedName>
    <definedName name="QB_ROW_68060" localSheetId="1" hidden="1">Sheet1!$G$50</definedName>
    <definedName name="QB_ROW_68270" localSheetId="1" hidden="1">Sheet1!$G$52</definedName>
    <definedName name="QB_ROW_68360" localSheetId="1" hidden="1">Sheet1!$G$53</definedName>
    <definedName name="QB_ROW_69360" localSheetId="1" hidden="1">Sheet1!$G$54</definedName>
    <definedName name="QB_ROW_70260" localSheetId="1" hidden="1">Sheet1!$G$55</definedName>
    <definedName name="QB_ROW_71260" localSheetId="1" hidden="1">Sheet1!$G$56</definedName>
    <definedName name="QB_ROW_72050" localSheetId="1" hidden="1">Sheet1!$F$70</definedName>
    <definedName name="QB_ROW_72350" localSheetId="1" hidden="1">Sheet1!$F$76</definedName>
    <definedName name="QB_ROW_7240" localSheetId="1" hidden="1">Sheet1!$E$10</definedName>
    <definedName name="QB_ROW_73260" localSheetId="1" hidden="1">Sheet1!$G$71</definedName>
    <definedName name="QB_ROW_74260" localSheetId="1" hidden="1">Sheet1!$G$72</definedName>
    <definedName name="QB_ROW_75260" localSheetId="1" hidden="1">Sheet1!$G$73</definedName>
    <definedName name="QB_ROW_76260" localSheetId="1" hidden="1">Sheet1!$G$74</definedName>
    <definedName name="QB_ROW_78050" localSheetId="1" hidden="1">Sheet1!$F$66</definedName>
    <definedName name="QB_ROW_78350" localSheetId="1" hidden="1">Sheet1!$F$69</definedName>
    <definedName name="QB_ROW_79260" localSheetId="1" hidden="1">Sheet1!$G$67</definedName>
    <definedName name="QB_ROW_80260" localSheetId="1" hidden="1">Sheet1!$G$68</definedName>
    <definedName name="QB_ROW_8250" localSheetId="1" hidden="1">Sheet1!$F$6</definedName>
    <definedName name="QB_ROW_86260" localSheetId="1" hidden="1">Sheet1!$G$63</definedName>
    <definedName name="QB_ROW_86321" localSheetId="1" hidden="1">Sheet1!$C$15</definedName>
    <definedName name="QB_ROW_87260" localSheetId="1" hidden="1">Sheet1!$G$64</definedName>
    <definedName name="QB_ROW_95260" localSheetId="1" hidden="1">Sheet1!$G$23</definedName>
    <definedName name="QB_ROW_97040" localSheetId="1" hidden="1">Sheet1!$E$87</definedName>
    <definedName name="QB_ROW_97340" localSheetId="1" hidden="1">Sheet1!$E$95</definedName>
    <definedName name="QB_ROW_98250" localSheetId="1" hidden="1">Sheet1!$F$92</definedName>
    <definedName name="QB_ROW_99250" localSheetId="1" hidden="1">Sheet1!$F$89</definedName>
    <definedName name="QBCANSUPPORTUPDATE" localSheetId="1">TRUE</definedName>
    <definedName name="QBCOMPANYFILENAME" localSheetId="1">"C:\Users\BrandonUser\Desktop\East Bluff Homeowners AssociationNEW (QuickBooks2016 Sep 17,2018  09 54 AM).QBA"</definedName>
    <definedName name="QBENDDATE" localSheetId="1">20180831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"f7d1eea77a70412a8046ec5f12ee7f08"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8</definedName>
    <definedName name="QBSTARTDATE" localSheetId="1">20180401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1" i="1" l="1"/>
  <c r="H102" i="1" s="1"/>
  <c r="H103" i="1" s="1"/>
  <c r="H95" i="1"/>
  <c r="H85" i="1"/>
  <c r="H81" i="1"/>
  <c r="H86" i="1" s="1"/>
  <c r="H76" i="1"/>
  <c r="H69" i="1"/>
  <c r="H65" i="1"/>
  <c r="H61" i="1"/>
  <c r="H77" i="1" s="1"/>
  <c r="H53" i="1"/>
  <c r="H42" i="1"/>
  <c r="H43" i="1" s="1"/>
  <c r="H30" i="1"/>
  <c r="H25" i="1"/>
  <c r="H33" i="1" s="1"/>
  <c r="H96" i="1" s="1"/>
  <c r="H14" i="1"/>
  <c r="H15" i="1" s="1"/>
  <c r="H8" i="1"/>
  <c r="H97" i="1" l="1"/>
  <c r="H104" i="1" s="1"/>
</calcChain>
</file>

<file path=xl/sharedStrings.xml><?xml version="1.0" encoding="utf-8"?>
<sst xmlns="http://schemas.openxmlformats.org/spreadsheetml/2006/main" count="104" uniqueCount="104">
  <si>
    <t>Apr - Aug 18</t>
  </si>
  <si>
    <t>Ordinary Income/Expense</t>
  </si>
  <si>
    <t>Income</t>
  </si>
  <si>
    <t>Homeowners' Fees</t>
  </si>
  <si>
    <t>Parking Stall Rental</t>
  </si>
  <si>
    <t>Waived Fees</t>
  </si>
  <si>
    <t>Homeowners' Fees - Other</t>
  </si>
  <si>
    <t>Total Homeowners' Fees</t>
  </si>
  <si>
    <t>Insurance Premiums</t>
  </si>
  <si>
    <t>Interest Earned</t>
  </si>
  <si>
    <t>Late Fees Collected</t>
  </si>
  <si>
    <t>Miscellaneous Income (Miscellaneous Income)</t>
  </si>
  <si>
    <t>xx</t>
  </si>
  <si>
    <t>Total Income</t>
  </si>
  <si>
    <t>Gross Profit</t>
  </si>
  <si>
    <t>Expense</t>
  </si>
  <si>
    <t>1000 Administrative</t>
  </si>
  <si>
    <t>1010 Telephone</t>
  </si>
  <si>
    <t>1020 Internet Access</t>
  </si>
  <si>
    <t>1030 Postage</t>
  </si>
  <si>
    <t>1040 Office &amp; Staff Supplies</t>
  </si>
  <si>
    <t>1060 Printer Supplies (Printer Supplies)</t>
  </si>
  <si>
    <t>1070 Homeowners Supplies (Homeowners Supplies)</t>
  </si>
  <si>
    <t>1040 Office &amp; Staff Supplies - Other</t>
  </si>
  <si>
    <t>Total 1040 Office &amp; Staff Supplies</t>
  </si>
  <si>
    <t>1100 Bank Service Fees (Bank Service Fees)</t>
  </si>
  <si>
    <t>1110 Accounting &amp; Audits (Accounting &amp; Audits)</t>
  </si>
  <si>
    <t>1130 Legal &amp; Professional (Legal &amp; Professional)</t>
  </si>
  <si>
    <t>1140 Court Fees (Court Fees)</t>
  </si>
  <si>
    <t>Total 1130 Legal &amp; Professional (Legal &amp; Professional)</t>
  </si>
  <si>
    <t>1170 Employee Job Related</t>
  </si>
  <si>
    <t>1000 Administrative - Other</t>
  </si>
  <si>
    <t>Total 1000 Administrative</t>
  </si>
  <si>
    <t>2000 Utilities (Utilities)</t>
  </si>
  <si>
    <t>2010 Natural Gas</t>
  </si>
  <si>
    <t>2020 Electricity</t>
  </si>
  <si>
    <t>2030 Water &amp; Sewer (Water &amp; Sewer)</t>
  </si>
  <si>
    <t>2040 Refuse Collection (Refuse Collection)</t>
  </si>
  <si>
    <t>2050 Appliance Stickers (Appliance Stickers)</t>
  </si>
  <si>
    <t>2060 Trash Collection (Trash Collection)</t>
  </si>
  <si>
    <t>2040 Refuse Collection (Refuse Collection) - Other</t>
  </si>
  <si>
    <t>Total 2040 Refuse Collection (Refuse Collection)</t>
  </si>
  <si>
    <t>Total 2000 Utilities (Utilities)</t>
  </si>
  <si>
    <t>4000 Maintenance &amp; Repairs</t>
  </si>
  <si>
    <t>4010 Hardware Supplies (Hardware Supplies)</t>
  </si>
  <si>
    <t>4020 Gas &amp; Oil</t>
  </si>
  <si>
    <t>4190 Pest Control</t>
  </si>
  <si>
    <t>General Building Repair (General Building Repair)</t>
  </si>
  <si>
    <t>4030 Siding (Siding)</t>
  </si>
  <si>
    <t>4040 Fencing (Fencing)</t>
  </si>
  <si>
    <t>4041 Fencing Contracted (All fencing contracted out)</t>
  </si>
  <si>
    <t>4040 Fencing (Fencing) - Other</t>
  </si>
  <si>
    <t>Total 4040 Fencing (Fencing)</t>
  </si>
  <si>
    <t>4060 Electrical (Electrical)</t>
  </si>
  <si>
    <t>4070 Plumbing (Plumbing)</t>
  </si>
  <si>
    <t>4080 Roof Repairs</t>
  </si>
  <si>
    <t>4120 Miscellaneous Repairs (Miscellaneous Repair - Unusua)</t>
  </si>
  <si>
    <t>4121 Basement Window Repair (Basement Window Repair)</t>
  </si>
  <si>
    <t>General Building Repair (General Building Repair) - Other</t>
  </si>
  <si>
    <t>Total General Building Repair (General Building Repair)</t>
  </si>
  <si>
    <t>Grounds Repair (Grounds Repair)</t>
  </si>
  <si>
    <t>4200 Lights (Lights)</t>
  </si>
  <si>
    <t>4210 Concrete (Concrete)</t>
  </si>
  <si>
    <t>Total Grounds Repair (Grounds Repair)</t>
  </si>
  <si>
    <t>Grounds Supplies (Grounds Supplies)</t>
  </si>
  <si>
    <t>4240 Sand (Sand)</t>
  </si>
  <si>
    <t>4250 Salt (Salt)</t>
  </si>
  <si>
    <t>Total Grounds Supplies (Grounds Supplies)</t>
  </si>
  <si>
    <t>Landscaping (Landscaping)</t>
  </si>
  <si>
    <t>4130 Dirt, Grass Seed, Straw (Dirt)</t>
  </si>
  <si>
    <t>4140 Mulch (Mulch)</t>
  </si>
  <si>
    <t>4150 Landscaping Timbers (Landscaping Timbers)</t>
  </si>
  <si>
    <t>4160 Plants/Trees/Shrubs (Plants/Trees/Shrubs)</t>
  </si>
  <si>
    <t>4180 Tru Green (Yard, Lawn, Tree, etc. Mainte)</t>
  </si>
  <si>
    <t>Total Landscaping (Landscaping)</t>
  </si>
  <si>
    <t>Total 4000 Maintenance &amp; Repairs</t>
  </si>
  <si>
    <t>5000 Equipment</t>
  </si>
  <si>
    <t>5000 Equipment Purchases</t>
  </si>
  <si>
    <t>5010 Small Power Equipment (Small Power Equipment)</t>
  </si>
  <si>
    <t>Total 5000 Equipment Purchases</t>
  </si>
  <si>
    <t>5000 Equipment Repair</t>
  </si>
  <si>
    <t>5001 General Equip Repair</t>
  </si>
  <si>
    <t>5000 Equipment Repair - Other</t>
  </si>
  <si>
    <t>Total 5000 Equipment Repair</t>
  </si>
  <si>
    <t>Total 5000 Equipment</t>
  </si>
  <si>
    <t>Payroll (Payroll)</t>
  </si>
  <si>
    <t>Bookkeeper (Bookkeeper)</t>
  </si>
  <si>
    <t>Groundskeeper (Groundskeeper)</t>
  </si>
  <si>
    <t>Groundskeeper MARC</t>
  </si>
  <si>
    <t>IRA/Pension</t>
  </si>
  <si>
    <t>Maintenance &amp; Supervision (Maintenance &amp; Supervision)</t>
  </si>
  <si>
    <t>Part Time Groundskeeper (Part Time Groundskeeper)</t>
  </si>
  <si>
    <t>Payroll Taxes (Payrolll Taxes)</t>
  </si>
  <si>
    <t>Total Payroll (Payroll)</t>
  </si>
  <si>
    <t>Total Expense</t>
  </si>
  <si>
    <t>Net Ordinary Income</t>
  </si>
  <si>
    <t>Other Income/Expense</t>
  </si>
  <si>
    <t>Other Expense</t>
  </si>
  <si>
    <t>6000 Capital Expenditures</t>
  </si>
  <si>
    <t>Total 6000 Capital Expenditures</t>
  </si>
  <si>
    <t>Total Other Expense</t>
  </si>
  <si>
    <t>Net Other Income</t>
  </si>
  <si>
    <t>Net Income</t>
  </si>
  <si>
    <t xml:space="preserve">4050 Painting (Painting 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</si>
</sst>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xmlns="" id="{5BFC4C5D-304C-41D4-9DFF-83E93933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05"/>
  <sheetViews>
    <sheetView tabSelected="1" workbookViewId="0">
      <pane xSplit="7" ySplit="1" topLeftCell="H42" activePane="bottomRight" state="frozenSplit"/>
      <selection pane="topRight" activeCell="I1" sqref="I1"/>
      <selection pane="bottomLeft" activeCell="A2" sqref="A2"/>
      <selection pane="bottomRight" activeCell="K8" sqref="K8"/>
    </sheetView>
  </sheetViews>
  <sheetFormatPr defaultRowHeight="15" x14ac:dyDescent="0.25"/>
  <cols>
    <col min="1" max="6" width="3" style="13" customWidth="1"/>
    <col min="7" max="7" width="50.85546875" style="13" customWidth="1"/>
    <col min="8" max="8" width="19.7109375" style="14" customWidth="1"/>
  </cols>
  <sheetData>
    <row r="1" spans="1:8" s="12" customFormat="1" ht="15.75" thickBot="1" x14ac:dyDescent="0.3">
      <c r="A1" s="10"/>
      <c r="B1" s="10"/>
      <c r="C1" s="10"/>
      <c r="D1" s="10"/>
      <c r="E1" s="10"/>
      <c r="F1" s="10"/>
      <c r="G1" s="10"/>
      <c r="H1" s="11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3"/>
    </row>
    <row r="3" spans="1:8" x14ac:dyDescent="0.25">
      <c r="A3" s="1"/>
      <c r="B3" s="1"/>
      <c r="C3" s="1"/>
      <c r="D3" s="1" t="s">
        <v>2</v>
      </c>
      <c r="E3" s="1"/>
      <c r="F3" s="1"/>
      <c r="G3" s="1"/>
      <c r="H3" s="3"/>
    </row>
    <row r="4" spans="1:8" x14ac:dyDescent="0.25">
      <c r="A4" s="1"/>
      <c r="B4" s="1"/>
      <c r="C4" s="1"/>
      <c r="D4" s="1"/>
      <c r="E4" s="1" t="s">
        <v>3</v>
      </c>
      <c r="F4" s="1"/>
      <c r="G4" s="1"/>
      <c r="H4" s="3"/>
    </row>
    <row r="5" spans="1:8" x14ac:dyDescent="0.25">
      <c r="A5" s="1"/>
      <c r="B5" s="1"/>
      <c r="C5" s="1"/>
      <c r="D5" s="1"/>
      <c r="E5" s="1"/>
      <c r="F5" s="1" t="s">
        <v>4</v>
      </c>
      <c r="G5" s="1"/>
      <c r="H5" s="3">
        <v>400</v>
      </c>
    </row>
    <row r="6" spans="1:8" x14ac:dyDescent="0.25">
      <c r="A6" s="1"/>
      <c r="B6" s="1"/>
      <c r="C6" s="1"/>
      <c r="D6" s="1"/>
      <c r="E6" s="1"/>
      <c r="F6" s="1" t="s">
        <v>5</v>
      </c>
      <c r="G6" s="1"/>
      <c r="H6" s="3">
        <v>-3705</v>
      </c>
    </row>
    <row r="7" spans="1:8" ht="15.75" thickBot="1" x14ac:dyDescent="0.3">
      <c r="A7" s="1"/>
      <c r="B7" s="1"/>
      <c r="C7" s="1"/>
      <c r="D7" s="1"/>
      <c r="E7" s="1"/>
      <c r="F7" s="1" t="s">
        <v>6</v>
      </c>
      <c r="G7" s="1"/>
      <c r="H7" s="4">
        <v>122764.59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3">
        <f>ROUND(SUM(H4:H7),5)</f>
        <v>119459.59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3">
        <v>22753.14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3">
        <v>44.4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3">
        <v>33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3">
        <v>1315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5">
        <v>0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6">
        <f>ROUND(H3+SUM(H8:H13),5)</f>
        <v>143605.13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3">
        <f>H14</f>
        <v>143605.13</v>
      </c>
    </row>
    <row r="16" spans="1:8" x14ac:dyDescent="0.25">
      <c r="A16" s="1"/>
      <c r="B16" s="1"/>
      <c r="C16" s="1"/>
      <c r="D16" s="1" t="s">
        <v>15</v>
      </c>
      <c r="E16" s="1"/>
      <c r="F16" s="1"/>
      <c r="G16" s="1"/>
      <c r="H16" s="3"/>
    </row>
    <row r="17" spans="1:8" x14ac:dyDescent="0.25">
      <c r="A17" s="1"/>
      <c r="B17" s="1"/>
      <c r="C17" s="1"/>
      <c r="D17" s="1"/>
      <c r="E17" s="1" t="s">
        <v>16</v>
      </c>
      <c r="F17" s="1"/>
      <c r="G17" s="1"/>
      <c r="H17" s="3"/>
    </row>
    <row r="18" spans="1:8" x14ac:dyDescent="0.25">
      <c r="A18" s="1"/>
      <c r="B18" s="1"/>
      <c r="C18" s="1"/>
      <c r="D18" s="1"/>
      <c r="E18" s="1"/>
      <c r="F18" s="1" t="s">
        <v>17</v>
      </c>
      <c r="G18" s="1"/>
      <c r="H18" s="3">
        <v>412.23</v>
      </c>
    </row>
    <row r="19" spans="1:8" x14ac:dyDescent="0.25">
      <c r="A19" s="1"/>
      <c r="B19" s="1"/>
      <c r="C19" s="1"/>
      <c r="D19" s="1"/>
      <c r="E19" s="1"/>
      <c r="F19" s="1" t="s">
        <v>18</v>
      </c>
      <c r="G19" s="1"/>
      <c r="H19" s="3">
        <v>465</v>
      </c>
    </row>
    <row r="20" spans="1:8" x14ac:dyDescent="0.25">
      <c r="A20" s="1"/>
      <c r="B20" s="1"/>
      <c r="C20" s="1"/>
      <c r="D20" s="1"/>
      <c r="E20" s="1"/>
      <c r="F20" s="1" t="s">
        <v>19</v>
      </c>
      <c r="G20" s="1"/>
      <c r="H20" s="3">
        <v>100</v>
      </c>
    </row>
    <row r="21" spans="1:8" x14ac:dyDescent="0.25">
      <c r="A21" s="1"/>
      <c r="B21" s="1"/>
      <c r="C21" s="1"/>
      <c r="D21" s="1"/>
      <c r="E21" s="1"/>
      <c r="F21" s="1" t="s">
        <v>20</v>
      </c>
      <c r="G21" s="1"/>
      <c r="H21" s="3"/>
    </row>
    <row r="22" spans="1:8" x14ac:dyDescent="0.25">
      <c r="A22" s="1"/>
      <c r="B22" s="1"/>
      <c r="C22" s="1"/>
      <c r="D22" s="1"/>
      <c r="E22" s="1"/>
      <c r="F22" s="1"/>
      <c r="G22" s="1" t="s">
        <v>21</v>
      </c>
      <c r="H22" s="3">
        <v>419.27</v>
      </c>
    </row>
    <row r="23" spans="1:8" x14ac:dyDescent="0.25">
      <c r="A23" s="1"/>
      <c r="B23" s="1"/>
      <c r="C23" s="1"/>
      <c r="D23" s="1"/>
      <c r="E23" s="1"/>
      <c r="F23" s="1"/>
      <c r="G23" s="1" t="s">
        <v>22</v>
      </c>
      <c r="H23" s="3">
        <v>268.88</v>
      </c>
    </row>
    <row r="24" spans="1:8" ht="15.75" thickBot="1" x14ac:dyDescent="0.3">
      <c r="A24" s="1"/>
      <c r="B24" s="1"/>
      <c r="C24" s="1"/>
      <c r="D24" s="1"/>
      <c r="E24" s="1"/>
      <c r="F24" s="1"/>
      <c r="G24" s="1" t="s">
        <v>23</v>
      </c>
      <c r="H24" s="4">
        <v>223.19</v>
      </c>
    </row>
    <row r="25" spans="1:8" x14ac:dyDescent="0.25">
      <c r="A25" s="1"/>
      <c r="B25" s="1"/>
      <c r="C25" s="1"/>
      <c r="D25" s="1"/>
      <c r="E25" s="1"/>
      <c r="F25" s="1" t="s">
        <v>24</v>
      </c>
      <c r="G25" s="1"/>
      <c r="H25" s="3">
        <f>ROUND(SUM(H21:H24),5)</f>
        <v>911.34</v>
      </c>
    </row>
    <row r="26" spans="1:8" x14ac:dyDescent="0.25">
      <c r="A26" s="1"/>
      <c r="B26" s="1"/>
      <c r="C26" s="1"/>
      <c r="D26" s="1"/>
      <c r="E26" s="1"/>
      <c r="F26" s="1" t="s">
        <v>25</v>
      </c>
      <c r="G26" s="1"/>
      <c r="H26" s="3">
        <v>246.8</v>
      </c>
    </row>
    <row r="27" spans="1:8" x14ac:dyDescent="0.25">
      <c r="A27" s="1"/>
      <c r="B27" s="1"/>
      <c r="C27" s="1"/>
      <c r="D27" s="1"/>
      <c r="E27" s="1"/>
      <c r="F27" s="1" t="s">
        <v>26</v>
      </c>
      <c r="G27" s="1"/>
      <c r="H27" s="3">
        <v>1025</v>
      </c>
    </row>
    <row r="28" spans="1:8" x14ac:dyDescent="0.25">
      <c r="A28" s="1"/>
      <c r="B28" s="1"/>
      <c r="C28" s="1"/>
      <c r="D28" s="1"/>
      <c r="E28" s="1"/>
      <c r="F28" s="1" t="s">
        <v>27</v>
      </c>
      <c r="G28" s="1"/>
      <c r="H28" s="3"/>
    </row>
    <row r="29" spans="1:8" ht="15.75" thickBot="1" x14ac:dyDescent="0.3">
      <c r="A29" s="1"/>
      <c r="B29" s="1"/>
      <c r="C29" s="1"/>
      <c r="D29" s="1"/>
      <c r="E29" s="1"/>
      <c r="F29" s="1"/>
      <c r="G29" s="1" t="s">
        <v>28</v>
      </c>
      <c r="H29" s="4">
        <v>20</v>
      </c>
    </row>
    <row r="30" spans="1:8" x14ac:dyDescent="0.25">
      <c r="A30" s="1"/>
      <c r="B30" s="1"/>
      <c r="C30" s="1"/>
      <c r="D30" s="1"/>
      <c r="E30" s="1"/>
      <c r="F30" s="1" t="s">
        <v>29</v>
      </c>
      <c r="G30" s="1"/>
      <c r="H30" s="3">
        <f>ROUND(SUM(H28:H29),5)</f>
        <v>20</v>
      </c>
    </row>
    <row r="31" spans="1:8" x14ac:dyDescent="0.25">
      <c r="A31" s="1"/>
      <c r="B31" s="1"/>
      <c r="C31" s="1"/>
      <c r="D31" s="1"/>
      <c r="E31" s="1"/>
      <c r="F31" s="1" t="s">
        <v>30</v>
      </c>
      <c r="G31" s="1"/>
      <c r="H31" s="3">
        <v>369.07</v>
      </c>
    </row>
    <row r="32" spans="1:8" ht="15.75" thickBot="1" x14ac:dyDescent="0.3">
      <c r="A32" s="1"/>
      <c r="B32" s="1"/>
      <c r="C32" s="1"/>
      <c r="D32" s="1"/>
      <c r="E32" s="1"/>
      <c r="F32" s="1" t="s">
        <v>31</v>
      </c>
      <c r="G32" s="1"/>
      <c r="H32" s="4">
        <v>0</v>
      </c>
    </row>
    <row r="33" spans="1:8" x14ac:dyDescent="0.25">
      <c r="A33" s="1"/>
      <c r="B33" s="1"/>
      <c r="C33" s="1"/>
      <c r="D33" s="1"/>
      <c r="E33" s="1" t="s">
        <v>32</v>
      </c>
      <c r="F33" s="1"/>
      <c r="G33" s="1"/>
      <c r="H33" s="3">
        <f>ROUND(SUM(H17:H20)+SUM(H25:H27)+SUM(H30:H32),5)</f>
        <v>3549.44</v>
      </c>
    </row>
    <row r="34" spans="1:8" x14ac:dyDescent="0.25">
      <c r="A34" s="1"/>
      <c r="B34" s="1"/>
      <c r="C34" s="1"/>
      <c r="D34" s="1"/>
      <c r="E34" s="1" t="s">
        <v>33</v>
      </c>
      <c r="F34" s="1"/>
      <c r="G34" s="1"/>
      <c r="H34" s="3"/>
    </row>
    <row r="35" spans="1:8" x14ac:dyDescent="0.25">
      <c r="A35" s="1"/>
      <c r="B35" s="1"/>
      <c r="C35" s="1"/>
      <c r="D35" s="1"/>
      <c r="E35" s="1"/>
      <c r="F35" s="1" t="s">
        <v>34</v>
      </c>
      <c r="G35" s="1"/>
      <c r="H35" s="3">
        <v>133</v>
      </c>
    </row>
    <row r="36" spans="1:8" x14ac:dyDescent="0.25">
      <c r="A36" s="1"/>
      <c r="B36" s="1"/>
      <c r="C36" s="1"/>
      <c r="D36" s="1"/>
      <c r="E36" s="1"/>
      <c r="F36" s="1" t="s">
        <v>35</v>
      </c>
      <c r="G36" s="1"/>
      <c r="H36" s="3">
        <v>1661.99</v>
      </c>
    </row>
    <row r="37" spans="1:8" x14ac:dyDescent="0.25">
      <c r="A37" s="1"/>
      <c r="B37" s="1"/>
      <c r="C37" s="1"/>
      <c r="D37" s="1"/>
      <c r="E37" s="1"/>
      <c r="F37" s="1" t="s">
        <v>36</v>
      </c>
      <c r="G37" s="1"/>
      <c r="H37" s="3">
        <v>28618.46</v>
      </c>
    </row>
    <row r="38" spans="1:8" x14ac:dyDescent="0.25">
      <c r="A38" s="1"/>
      <c r="B38" s="1"/>
      <c r="C38" s="1"/>
      <c r="D38" s="1"/>
      <c r="E38" s="1"/>
      <c r="F38" s="1" t="s">
        <v>37</v>
      </c>
      <c r="G38" s="1"/>
      <c r="H38" s="3"/>
    </row>
    <row r="39" spans="1:8" x14ac:dyDescent="0.25">
      <c r="A39" s="1"/>
      <c r="B39" s="1"/>
      <c r="C39" s="1"/>
      <c r="D39" s="1"/>
      <c r="E39" s="1"/>
      <c r="F39" s="1"/>
      <c r="G39" s="1" t="s">
        <v>38</v>
      </c>
      <c r="H39" s="3">
        <v>320</v>
      </c>
    </row>
    <row r="40" spans="1:8" x14ac:dyDescent="0.25">
      <c r="A40" s="1"/>
      <c r="B40" s="1"/>
      <c r="C40" s="1"/>
      <c r="D40" s="1"/>
      <c r="E40" s="1"/>
      <c r="F40" s="1"/>
      <c r="G40" s="1" t="s">
        <v>39</v>
      </c>
      <c r="H40" s="3">
        <v>40</v>
      </c>
    </row>
    <row r="41" spans="1:8" ht="15.75" thickBot="1" x14ac:dyDescent="0.3">
      <c r="A41" s="1"/>
      <c r="B41" s="1"/>
      <c r="C41" s="1"/>
      <c r="D41" s="1"/>
      <c r="E41" s="1"/>
      <c r="F41" s="1"/>
      <c r="G41" s="1" t="s">
        <v>40</v>
      </c>
      <c r="H41" s="5">
        <v>12.5</v>
      </c>
    </row>
    <row r="42" spans="1:8" ht="15.75" thickBot="1" x14ac:dyDescent="0.3">
      <c r="A42" s="1"/>
      <c r="B42" s="1"/>
      <c r="C42" s="1"/>
      <c r="D42" s="1"/>
      <c r="E42" s="1"/>
      <c r="F42" s="1" t="s">
        <v>41</v>
      </c>
      <c r="G42" s="1"/>
      <c r="H42" s="6">
        <f>ROUND(SUM(H38:H41),5)</f>
        <v>372.5</v>
      </c>
    </row>
    <row r="43" spans="1:8" x14ac:dyDescent="0.25">
      <c r="A43" s="1"/>
      <c r="B43" s="1"/>
      <c r="C43" s="1"/>
      <c r="D43" s="1"/>
      <c r="E43" s="1" t="s">
        <v>42</v>
      </c>
      <c r="F43" s="1"/>
      <c r="G43" s="1"/>
      <c r="H43" s="3">
        <f>ROUND(SUM(H34:H37)+H42,5)</f>
        <v>30785.95</v>
      </c>
    </row>
    <row r="44" spans="1:8" x14ac:dyDescent="0.25">
      <c r="A44" s="1"/>
      <c r="B44" s="1"/>
      <c r="C44" s="1"/>
      <c r="D44" s="1"/>
      <c r="E44" s="1" t="s">
        <v>43</v>
      </c>
      <c r="F44" s="1"/>
      <c r="G44" s="1"/>
      <c r="H44" s="3"/>
    </row>
    <row r="45" spans="1:8" x14ac:dyDescent="0.25">
      <c r="A45" s="1"/>
      <c r="B45" s="1"/>
      <c r="C45" s="1"/>
      <c r="D45" s="1"/>
      <c r="E45" s="1"/>
      <c r="F45" s="1" t="s">
        <v>44</v>
      </c>
      <c r="G45" s="1"/>
      <c r="H45" s="3">
        <v>845.2</v>
      </c>
    </row>
    <row r="46" spans="1:8" x14ac:dyDescent="0.25">
      <c r="A46" s="1"/>
      <c r="B46" s="1"/>
      <c r="C46" s="1"/>
      <c r="D46" s="1"/>
      <c r="E46" s="1"/>
      <c r="F46" s="1" t="s">
        <v>45</v>
      </c>
      <c r="G46" s="1"/>
      <c r="H46" s="3">
        <v>671.95</v>
      </c>
    </row>
    <row r="47" spans="1:8" x14ac:dyDescent="0.25">
      <c r="A47" s="1"/>
      <c r="B47" s="1"/>
      <c r="C47" s="1"/>
      <c r="D47" s="1"/>
      <c r="E47" s="1"/>
      <c r="F47" s="1" t="s">
        <v>46</v>
      </c>
      <c r="G47" s="1"/>
      <c r="H47" s="3">
        <v>16.12</v>
      </c>
    </row>
    <row r="48" spans="1:8" x14ac:dyDescent="0.25">
      <c r="A48" s="1"/>
      <c r="B48" s="1"/>
      <c r="C48" s="1"/>
      <c r="D48" s="1"/>
      <c r="E48" s="1"/>
      <c r="F48" s="1" t="s">
        <v>47</v>
      </c>
      <c r="G48" s="1"/>
      <c r="H48" s="3"/>
    </row>
    <row r="49" spans="1:8" x14ac:dyDescent="0.25">
      <c r="A49" s="1"/>
      <c r="B49" s="1"/>
      <c r="C49" s="1"/>
      <c r="D49" s="1"/>
      <c r="E49" s="1"/>
      <c r="F49" s="1"/>
      <c r="G49" s="1" t="s">
        <v>48</v>
      </c>
      <c r="H49" s="3">
        <v>23.89</v>
      </c>
    </row>
    <row r="50" spans="1:8" x14ac:dyDescent="0.25">
      <c r="A50" s="1"/>
      <c r="B50" s="1"/>
      <c r="C50" s="1"/>
      <c r="D50" s="1"/>
      <c r="E50" s="1"/>
      <c r="F50" s="1"/>
      <c r="G50" s="1" t="s">
        <v>49</v>
      </c>
      <c r="H50" s="3"/>
    </row>
    <row r="51" spans="1:8" x14ac:dyDescent="0.25">
      <c r="A51" s="1"/>
      <c r="B51" s="1"/>
      <c r="C51" s="1"/>
      <c r="D51" s="1"/>
      <c r="E51" s="1"/>
      <c r="F51" s="1"/>
      <c r="G51" s="1" t="s">
        <v>50</v>
      </c>
      <c r="H51" s="3">
        <v>1870.86</v>
      </c>
    </row>
    <row r="52" spans="1:8" ht="15.75" thickBot="1" x14ac:dyDescent="0.3">
      <c r="A52" s="1"/>
      <c r="B52" s="1"/>
      <c r="C52" s="1"/>
      <c r="D52" s="1"/>
      <c r="E52" s="1"/>
      <c r="F52" s="1"/>
      <c r="G52" s="1" t="s">
        <v>51</v>
      </c>
      <c r="H52" s="4">
        <v>2219.9299999999998</v>
      </c>
    </row>
    <row r="53" spans="1:8" ht="24.75" customHeight="1" x14ac:dyDescent="0.25">
      <c r="A53" s="1"/>
      <c r="B53" s="1"/>
      <c r="C53" s="1"/>
      <c r="D53" s="1"/>
      <c r="E53" s="1"/>
      <c r="F53" s="1"/>
      <c r="G53" s="1" t="s">
        <v>52</v>
      </c>
      <c r="H53" s="3">
        <f>ROUND(SUM(H50:H52),5)</f>
        <v>4090.79</v>
      </c>
    </row>
    <row r="54" spans="1:8" ht="30.75" customHeight="1" x14ac:dyDescent="0.25">
      <c r="A54" s="1"/>
      <c r="B54" s="1"/>
      <c r="C54" s="1"/>
      <c r="D54" s="1"/>
      <c r="E54" s="1"/>
      <c r="F54" s="1"/>
      <c r="G54" s="2" t="s">
        <v>103</v>
      </c>
      <c r="H54" s="3">
        <v>917.87</v>
      </c>
    </row>
    <row r="55" spans="1:8" x14ac:dyDescent="0.25">
      <c r="A55" s="1"/>
      <c r="B55" s="1"/>
      <c r="C55" s="1"/>
      <c r="D55" s="1"/>
      <c r="E55" s="1"/>
      <c r="F55" s="1"/>
      <c r="G55" s="1" t="s">
        <v>53</v>
      </c>
      <c r="H55" s="3">
        <v>3907</v>
      </c>
    </row>
    <row r="56" spans="1:8" x14ac:dyDescent="0.25">
      <c r="A56" s="1"/>
      <c r="B56" s="1"/>
      <c r="C56" s="1"/>
      <c r="D56" s="1"/>
      <c r="E56" s="1"/>
      <c r="F56" s="1"/>
      <c r="G56" s="1" t="s">
        <v>54</v>
      </c>
      <c r="H56" s="3">
        <v>916.32</v>
      </c>
    </row>
    <row r="57" spans="1:8" x14ac:dyDescent="0.25">
      <c r="A57" s="1"/>
      <c r="B57" s="1"/>
      <c r="C57" s="1"/>
      <c r="D57" s="1"/>
      <c r="E57" s="1"/>
      <c r="F57" s="1"/>
      <c r="G57" s="1" t="s">
        <v>55</v>
      </c>
      <c r="H57" s="3">
        <v>715</v>
      </c>
    </row>
    <row r="58" spans="1:8" x14ac:dyDescent="0.25">
      <c r="A58" s="1"/>
      <c r="B58" s="1"/>
      <c r="C58" s="1"/>
      <c r="D58" s="1"/>
      <c r="E58" s="1"/>
      <c r="F58" s="1"/>
      <c r="G58" s="1" t="s">
        <v>56</v>
      </c>
      <c r="H58" s="3">
        <v>0</v>
      </c>
    </row>
    <row r="59" spans="1:8" x14ac:dyDescent="0.25">
      <c r="A59" s="1"/>
      <c r="B59" s="1"/>
      <c r="C59" s="1"/>
      <c r="D59" s="1"/>
      <c r="E59" s="1"/>
      <c r="F59" s="1"/>
      <c r="G59" s="1" t="s">
        <v>57</v>
      </c>
      <c r="H59" s="3">
        <v>0</v>
      </c>
    </row>
    <row r="60" spans="1:8" ht="15.75" thickBot="1" x14ac:dyDescent="0.3">
      <c r="A60" s="1"/>
      <c r="B60" s="1"/>
      <c r="C60" s="1"/>
      <c r="D60" s="1"/>
      <c r="E60" s="1"/>
      <c r="F60" s="1"/>
      <c r="G60" s="1" t="s">
        <v>58</v>
      </c>
      <c r="H60" s="4">
        <v>595</v>
      </c>
    </row>
    <row r="61" spans="1:8" x14ac:dyDescent="0.25">
      <c r="A61" s="1"/>
      <c r="B61" s="1"/>
      <c r="C61" s="1"/>
      <c r="D61" s="1"/>
      <c r="E61" s="1"/>
      <c r="F61" s="1" t="s">
        <v>59</v>
      </c>
      <c r="G61" s="1"/>
      <c r="H61" s="3">
        <f>ROUND(SUM(H48:H49)+SUM(H53:H60),5)</f>
        <v>11165.87</v>
      </c>
    </row>
    <row r="62" spans="1:8" x14ac:dyDescent="0.25">
      <c r="A62" s="1"/>
      <c r="B62" s="1"/>
      <c r="C62" s="1"/>
      <c r="D62" s="1"/>
      <c r="E62" s="1"/>
      <c r="F62" s="1" t="s">
        <v>60</v>
      </c>
      <c r="G62" s="1"/>
      <c r="H62" s="3"/>
    </row>
    <row r="63" spans="1:8" x14ac:dyDescent="0.25">
      <c r="A63" s="1"/>
      <c r="B63" s="1"/>
      <c r="C63" s="1"/>
      <c r="D63" s="1"/>
      <c r="E63" s="1"/>
      <c r="F63" s="1"/>
      <c r="G63" s="1" t="s">
        <v>61</v>
      </c>
      <c r="H63" s="3">
        <v>83.53</v>
      </c>
    </row>
    <row r="64" spans="1:8" ht="15.75" thickBot="1" x14ac:dyDescent="0.3">
      <c r="A64" s="1"/>
      <c r="B64" s="1"/>
      <c r="C64" s="1"/>
      <c r="D64" s="1"/>
      <c r="E64" s="1"/>
      <c r="F64" s="1"/>
      <c r="G64" s="1" t="s">
        <v>62</v>
      </c>
      <c r="H64" s="4">
        <v>8900</v>
      </c>
    </row>
    <row r="65" spans="1:8" x14ac:dyDescent="0.25">
      <c r="A65" s="1"/>
      <c r="B65" s="1"/>
      <c r="C65" s="1"/>
      <c r="D65" s="1"/>
      <c r="E65" s="1"/>
      <c r="F65" s="1" t="s">
        <v>63</v>
      </c>
      <c r="G65" s="1"/>
      <c r="H65" s="3">
        <f>ROUND(SUM(H62:H64),5)</f>
        <v>8983.5300000000007</v>
      </c>
    </row>
    <row r="66" spans="1:8" x14ac:dyDescent="0.25">
      <c r="A66" s="1"/>
      <c r="B66" s="1"/>
      <c r="C66" s="1"/>
      <c r="D66" s="1"/>
      <c r="E66" s="1"/>
      <c r="F66" s="1" t="s">
        <v>64</v>
      </c>
      <c r="G66" s="1"/>
      <c r="H66" s="3"/>
    </row>
    <row r="67" spans="1:8" x14ac:dyDescent="0.25">
      <c r="A67" s="1"/>
      <c r="B67" s="1"/>
      <c r="C67" s="1"/>
      <c r="D67" s="1"/>
      <c r="E67" s="1"/>
      <c r="F67" s="1"/>
      <c r="G67" s="1" t="s">
        <v>65</v>
      </c>
      <c r="H67" s="3">
        <v>32.03</v>
      </c>
    </row>
    <row r="68" spans="1:8" ht="15.75" thickBot="1" x14ac:dyDescent="0.3">
      <c r="A68" s="1"/>
      <c r="B68" s="1"/>
      <c r="C68" s="1"/>
      <c r="D68" s="1"/>
      <c r="E68" s="1"/>
      <c r="F68" s="1"/>
      <c r="G68" s="1" t="s">
        <v>66</v>
      </c>
      <c r="H68" s="4">
        <v>715.82</v>
      </c>
    </row>
    <row r="69" spans="1:8" x14ac:dyDescent="0.25">
      <c r="A69" s="1"/>
      <c r="B69" s="1"/>
      <c r="C69" s="1"/>
      <c r="D69" s="1"/>
      <c r="E69" s="1"/>
      <c r="F69" s="1" t="s">
        <v>67</v>
      </c>
      <c r="G69" s="1"/>
      <c r="H69" s="3">
        <f>ROUND(SUM(H66:H68),5)</f>
        <v>747.85</v>
      </c>
    </row>
    <row r="70" spans="1:8" x14ac:dyDescent="0.25">
      <c r="A70" s="1"/>
      <c r="B70" s="1"/>
      <c r="C70" s="1"/>
      <c r="D70" s="1"/>
      <c r="E70" s="1"/>
      <c r="F70" s="1" t="s">
        <v>68</v>
      </c>
      <c r="G70" s="1"/>
      <c r="H70" s="3"/>
    </row>
    <row r="71" spans="1:8" x14ac:dyDescent="0.25">
      <c r="A71" s="1"/>
      <c r="B71" s="1"/>
      <c r="C71" s="1"/>
      <c r="D71" s="1"/>
      <c r="E71" s="1"/>
      <c r="F71" s="1"/>
      <c r="G71" s="1" t="s">
        <v>69</v>
      </c>
      <c r="H71" s="3">
        <v>361.56</v>
      </c>
    </row>
    <row r="72" spans="1:8" x14ac:dyDescent="0.25">
      <c r="A72" s="1"/>
      <c r="B72" s="1"/>
      <c r="C72" s="1"/>
      <c r="D72" s="1"/>
      <c r="E72" s="1"/>
      <c r="F72" s="1"/>
      <c r="G72" s="1" t="s">
        <v>70</v>
      </c>
      <c r="H72" s="3">
        <v>1306.6300000000001</v>
      </c>
    </row>
    <row r="73" spans="1:8" x14ac:dyDescent="0.25">
      <c r="A73" s="1"/>
      <c r="B73" s="1"/>
      <c r="C73" s="1"/>
      <c r="D73" s="1"/>
      <c r="E73" s="1"/>
      <c r="F73" s="1"/>
      <c r="G73" s="1" t="s">
        <v>71</v>
      </c>
      <c r="H73" s="3">
        <v>46.08</v>
      </c>
    </row>
    <row r="74" spans="1:8" x14ac:dyDescent="0.25">
      <c r="A74" s="1"/>
      <c r="B74" s="1"/>
      <c r="C74" s="1"/>
      <c r="D74" s="1"/>
      <c r="E74" s="1"/>
      <c r="F74" s="1"/>
      <c r="G74" s="1" t="s">
        <v>72</v>
      </c>
      <c r="H74" s="3">
        <v>375.39</v>
      </c>
    </row>
    <row r="75" spans="1:8" ht="15.75" thickBot="1" x14ac:dyDescent="0.3">
      <c r="A75" s="1"/>
      <c r="B75" s="1"/>
      <c r="C75" s="1"/>
      <c r="D75" s="1"/>
      <c r="E75" s="1"/>
      <c r="F75" s="1"/>
      <c r="G75" s="1" t="s">
        <v>73</v>
      </c>
      <c r="H75" s="5">
        <v>723.97</v>
      </c>
    </row>
    <row r="76" spans="1:8" ht="15.75" thickBot="1" x14ac:dyDescent="0.3">
      <c r="A76" s="1"/>
      <c r="B76" s="1"/>
      <c r="C76" s="1"/>
      <c r="D76" s="1"/>
      <c r="E76" s="1"/>
      <c r="F76" s="1" t="s">
        <v>74</v>
      </c>
      <c r="G76" s="1"/>
      <c r="H76" s="6">
        <f>ROUND(SUM(H70:H75),5)</f>
        <v>2813.63</v>
      </c>
    </row>
    <row r="77" spans="1:8" x14ac:dyDescent="0.25">
      <c r="A77" s="1"/>
      <c r="B77" s="1"/>
      <c r="C77" s="1"/>
      <c r="D77" s="1"/>
      <c r="E77" s="1" t="s">
        <v>75</v>
      </c>
      <c r="F77" s="1"/>
      <c r="G77" s="1"/>
      <c r="H77" s="3">
        <f>ROUND(SUM(H44:H47)+H61+H65+H69+H76,5)</f>
        <v>25244.15</v>
      </c>
    </row>
    <row r="78" spans="1:8" x14ac:dyDescent="0.25">
      <c r="A78" s="1"/>
      <c r="B78" s="1"/>
      <c r="C78" s="1"/>
      <c r="D78" s="1"/>
      <c r="E78" s="1" t="s">
        <v>76</v>
      </c>
      <c r="F78" s="1"/>
      <c r="G78" s="1"/>
      <c r="H78" s="3"/>
    </row>
    <row r="79" spans="1:8" x14ac:dyDescent="0.25">
      <c r="A79" s="1"/>
      <c r="B79" s="1"/>
      <c r="C79" s="1"/>
      <c r="D79" s="1"/>
      <c r="E79" s="1"/>
      <c r="F79" s="1" t="s">
        <v>77</v>
      </c>
      <c r="G79" s="1"/>
      <c r="H79" s="3"/>
    </row>
    <row r="80" spans="1:8" ht="15.75" thickBot="1" x14ac:dyDescent="0.3">
      <c r="A80" s="1"/>
      <c r="B80" s="1"/>
      <c r="C80" s="1"/>
      <c r="D80" s="1"/>
      <c r="E80" s="1"/>
      <c r="F80" s="1"/>
      <c r="G80" s="1" t="s">
        <v>78</v>
      </c>
      <c r="H80" s="4">
        <v>3908.19</v>
      </c>
    </row>
    <row r="81" spans="1:8" x14ac:dyDescent="0.25">
      <c r="A81" s="1"/>
      <c r="B81" s="1"/>
      <c r="C81" s="1"/>
      <c r="D81" s="1"/>
      <c r="E81" s="1"/>
      <c r="F81" s="1" t="s">
        <v>79</v>
      </c>
      <c r="G81" s="1"/>
      <c r="H81" s="3">
        <f>ROUND(SUM(H79:H80),5)</f>
        <v>3908.19</v>
      </c>
    </row>
    <row r="82" spans="1:8" x14ac:dyDescent="0.25">
      <c r="A82" s="1"/>
      <c r="B82" s="1"/>
      <c r="C82" s="1"/>
      <c r="D82" s="1"/>
      <c r="E82" s="1"/>
      <c r="F82" s="1" t="s">
        <v>80</v>
      </c>
      <c r="G82" s="1"/>
      <c r="H82" s="3"/>
    </row>
    <row r="83" spans="1:8" x14ac:dyDescent="0.25">
      <c r="A83" s="1"/>
      <c r="B83" s="1"/>
      <c r="C83" s="1"/>
      <c r="D83" s="1"/>
      <c r="E83" s="1"/>
      <c r="F83" s="1"/>
      <c r="G83" s="1" t="s">
        <v>81</v>
      </c>
      <c r="H83" s="3">
        <v>1154.51</v>
      </c>
    </row>
    <row r="84" spans="1:8" ht="15.75" thickBot="1" x14ac:dyDescent="0.3">
      <c r="A84" s="1"/>
      <c r="B84" s="1"/>
      <c r="C84" s="1"/>
      <c r="D84" s="1"/>
      <c r="E84" s="1"/>
      <c r="F84" s="1"/>
      <c r="G84" s="1" t="s">
        <v>82</v>
      </c>
      <c r="H84" s="5">
        <v>58.03</v>
      </c>
    </row>
    <row r="85" spans="1:8" ht="15.75" thickBot="1" x14ac:dyDescent="0.3">
      <c r="A85" s="1"/>
      <c r="B85" s="1"/>
      <c r="C85" s="1"/>
      <c r="D85" s="1"/>
      <c r="E85" s="1"/>
      <c r="F85" s="1" t="s">
        <v>83</v>
      </c>
      <c r="G85" s="1"/>
      <c r="H85" s="6">
        <f>ROUND(SUM(H82:H84),5)</f>
        <v>1212.54</v>
      </c>
    </row>
    <row r="86" spans="1:8" x14ac:dyDescent="0.25">
      <c r="A86" s="1"/>
      <c r="B86" s="1"/>
      <c r="C86" s="1"/>
      <c r="D86" s="1"/>
      <c r="E86" s="1" t="s">
        <v>84</v>
      </c>
      <c r="F86" s="1"/>
      <c r="G86" s="1"/>
      <c r="H86" s="3">
        <f>ROUND(H78+H81+H85,5)</f>
        <v>5120.7299999999996</v>
      </c>
    </row>
    <row r="87" spans="1:8" x14ac:dyDescent="0.25">
      <c r="A87" s="1"/>
      <c r="B87" s="1"/>
      <c r="C87" s="1"/>
      <c r="D87" s="1"/>
      <c r="E87" s="1" t="s">
        <v>85</v>
      </c>
      <c r="F87" s="1"/>
      <c r="G87" s="1"/>
      <c r="H87" s="3"/>
    </row>
    <row r="88" spans="1:8" x14ac:dyDescent="0.25">
      <c r="A88" s="1"/>
      <c r="B88" s="1"/>
      <c r="C88" s="1"/>
      <c r="D88" s="1"/>
      <c r="E88" s="1"/>
      <c r="F88" s="1" t="s">
        <v>86</v>
      </c>
      <c r="G88" s="1"/>
      <c r="H88" s="3">
        <v>5478.12</v>
      </c>
    </row>
    <row r="89" spans="1:8" x14ac:dyDescent="0.25">
      <c r="A89" s="1"/>
      <c r="B89" s="1"/>
      <c r="C89" s="1"/>
      <c r="D89" s="1"/>
      <c r="E89" s="1"/>
      <c r="F89" s="1" t="s">
        <v>87</v>
      </c>
      <c r="G89" s="1"/>
      <c r="H89" s="3">
        <v>9722</v>
      </c>
    </row>
    <row r="90" spans="1:8" x14ac:dyDescent="0.25">
      <c r="A90" s="1"/>
      <c r="B90" s="1"/>
      <c r="C90" s="1"/>
      <c r="D90" s="1"/>
      <c r="E90" s="1"/>
      <c r="F90" s="1" t="s">
        <v>88</v>
      </c>
      <c r="G90" s="1"/>
      <c r="H90" s="3">
        <v>605.83000000000004</v>
      </c>
    </row>
    <row r="91" spans="1:8" x14ac:dyDescent="0.25">
      <c r="A91" s="1"/>
      <c r="B91" s="1"/>
      <c r="C91" s="1"/>
      <c r="D91" s="1"/>
      <c r="E91" s="1"/>
      <c r="F91" s="1" t="s">
        <v>89</v>
      </c>
      <c r="G91" s="1"/>
      <c r="H91" s="3">
        <v>1024</v>
      </c>
    </row>
    <row r="92" spans="1:8" x14ac:dyDescent="0.25">
      <c r="A92" s="1"/>
      <c r="B92" s="1"/>
      <c r="C92" s="1"/>
      <c r="D92" s="1"/>
      <c r="E92" s="1"/>
      <c r="F92" s="1" t="s">
        <v>90</v>
      </c>
      <c r="G92" s="1"/>
      <c r="H92" s="3">
        <v>6308.75</v>
      </c>
    </row>
    <row r="93" spans="1:8" x14ac:dyDescent="0.25">
      <c r="A93" s="1"/>
      <c r="B93" s="1"/>
      <c r="C93" s="1"/>
      <c r="D93" s="1"/>
      <c r="E93" s="1"/>
      <c r="F93" s="1" t="s">
        <v>91</v>
      </c>
      <c r="G93" s="1"/>
      <c r="H93" s="3">
        <v>5573.16</v>
      </c>
    </row>
    <row r="94" spans="1:8" ht="15.75" thickBot="1" x14ac:dyDescent="0.3">
      <c r="A94" s="1"/>
      <c r="B94" s="1"/>
      <c r="C94" s="1"/>
      <c r="D94" s="1"/>
      <c r="E94" s="1"/>
      <c r="F94" s="1" t="s">
        <v>92</v>
      </c>
      <c r="G94" s="1"/>
      <c r="H94" s="5">
        <v>3905.6</v>
      </c>
    </row>
    <row r="95" spans="1:8" ht="15.75" thickBot="1" x14ac:dyDescent="0.3">
      <c r="A95" s="1"/>
      <c r="B95" s="1"/>
      <c r="C95" s="1"/>
      <c r="D95" s="1"/>
      <c r="E95" s="1" t="s">
        <v>93</v>
      </c>
      <c r="F95" s="1"/>
      <c r="G95" s="1"/>
      <c r="H95" s="7">
        <f>ROUND(SUM(H87:H94),5)</f>
        <v>32617.46</v>
      </c>
    </row>
    <row r="96" spans="1:8" ht="15.75" thickBot="1" x14ac:dyDescent="0.3">
      <c r="A96" s="1"/>
      <c r="B96" s="1"/>
      <c r="C96" s="1"/>
      <c r="D96" s="1" t="s">
        <v>94</v>
      </c>
      <c r="E96" s="1"/>
      <c r="F96" s="1"/>
      <c r="G96" s="1"/>
      <c r="H96" s="6">
        <f>ROUND(H16+H33+H43+H77+H86+H95,5)</f>
        <v>97317.73</v>
      </c>
    </row>
    <row r="97" spans="1:8" x14ac:dyDescent="0.25">
      <c r="A97" s="1"/>
      <c r="B97" s="1" t="s">
        <v>95</v>
      </c>
      <c r="C97" s="1"/>
      <c r="D97" s="1"/>
      <c r="E97" s="1"/>
      <c r="F97" s="1"/>
      <c r="G97" s="1"/>
      <c r="H97" s="3">
        <f>ROUND(H2+H15-H96,5)</f>
        <v>46287.4</v>
      </c>
    </row>
    <row r="98" spans="1:8" x14ac:dyDescent="0.25">
      <c r="A98" s="1"/>
      <c r="B98" s="1" t="s">
        <v>96</v>
      </c>
      <c r="C98" s="1"/>
      <c r="D98" s="1"/>
      <c r="E98" s="1"/>
      <c r="F98" s="1"/>
      <c r="G98" s="1"/>
      <c r="H98" s="3"/>
    </row>
    <row r="99" spans="1:8" x14ac:dyDescent="0.25">
      <c r="A99" s="1"/>
      <c r="B99" s="1"/>
      <c r="C99" s="1" t="s">
        <v>97</v>
      </c>
      <c r="D99" s="1"/>
      <c r="E99" s="1"/>
      <c r="F99" s="1"/>
      <c r="G99" s="1"/>
      <c r="H99" s="3"/>
    </row>
    <row r="100" spans="1:8" ht="15.75" thickBot="1" x14ac:dyDescent="0.3">
      <c r="A100" s="1"/>
      <c r="B100" s="1"/>
      <c r="C100" s="1"/>
      <c r="D100" s="1" t="s">
        <v>98</v>
      </c>
      <c r="E100" s="1"/>
      <c r="F100" s="1"/>
      <c r="G100" s="1"/>
      <c r="H100" s="3"/>
    </row>
    <row r="101" spans="1:8" ht="15.75" thickBot="1" x14ac:dyDescent="0.3">
      <c r="A101" s="1"/>
      <c r="B101" s="1"/>
      <c r="C101" s="1"/>
      <c r="D101" s="1" t="s">
        <v>99</v>
      </c>
      <c r="E101" s="1"/>
      <c r="F101" s="1"/>
      <c r="G101" s="1"/>
      <c r="H101" s="7">
        <f>ROUND(SUM(H100:H100),5)</f>
        <v>0</v>
      </c>
    </row>
    <row r="102" spans="1:8" ht="15.75" thickBot="1" x14ac:dyDescent="0.3">
      <c r="A102" s="1"/>
      <c r="B102" s="1"/>
      <c r="C102" s="1" t="s">
        <v>100</v>
      </c>
      <c r="D102" s="1"/>
      <c r="E102" s="1"/>
      <c r="F102" s="1"/>
      <c r="G102" s="1"/>
      <c r="H102" s="7">
        <f>ROUND(H99+H101,5)</f>
        <v>0</v>
      </c>
    </row>
    <row r="103" spans="1:8" ht="15.75" thickBot="1" x14ac:dyDescent="0.3">
      <c r="A103" s="1"/>
      <c r="B103" s="1" t="s">
        <v>101</v>
      </c>
      <c r="C103" s="1"/>
      <c r="D103" s="1"/>
      <c r="E103" s="1"/>
      <c r="F103" s="1"/>
      <c r="G103" s="1"/>
      <c r="H103" s="7">
        <f>ROUND(H98-H102,5)</f>
        <v>0</v>
      </c>
    </row>
    <row r="104" spans="1:8" s="9" customFormat="1" ht="12" thickBot="1" x14ac:dyDescent="0.25">
      <c r="A104" s="1" t="s">
        <v>102</v>
      </c>
      <c r="B104" s="1"/>
      <c r="C104" s="1"/>
      <c r="D104" s="1"/>
      <c r="E104" s="1"/>
      <c r="F104" s="1"/>
      <c r="G104" s="1"/>
      <c r="H104" s="8">
        <f>ROUND(H97+H103,5)</f>
        <v>46287.4</v>
      </c>
    </row>
    <row r="105" spans="1:8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11:36 PM
&amp;"Arial,Bold"&amp;8 09/24/18
&amp;"Arial,Bold"&amp;8 Accrual Basis&amp;C&amp;"Arial,Bold"&amp;12 East Bluff Homeowners' Association, Inc.
&amp;"Arial,Bold"&amp;14 Profit &amp;&amp; Loss
&amp;"Arial,Bold"&amp;10 April through August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QuickBooks Export Tips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Donkersgoed</dc:creator>
  <cp:lastModifiedBy>Finance</cp:lastModifiedBy>
  <cp:lastPrinted>2018-09-25T12:48:13Z</cp:lastPrinted>
  <dcterms:created xsi:type="dcterms:W3CDTF">2018-09-25T04:36:36Z</dcterms:created>
  <dcterms:modified xsi:type="dcterms:W3CDTF">2018-09-25T12:48:59Z</dcterms:modified>
</cp:coreProperties>
</file>